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палн-график" sheetId="1" r:id="rId1"/>
    <sheet name="для план-графика" sheetId="2" r:id="rId2"/>
  </sheets>
  <definedNames/>
  <calcPr fullCalcOnLoad="1"/>
</workbook>
</file>

<file path=xl/sharedStrings.xml><?xml version="1.0" encoding="utf-8"?>
<sst xmlns="http://schemas.openxmlformats.org/spreadsheetml/2006/main" count="100" uniqueCount="86">
  <si>
    <t>Обслуж.ПО</t>
  </si>
  <si>
    <t>Эл.подпись</t>
  </si>
  <si>
    <t>Автострах.</t>
  </si>
  <si>
    <t>Гостиница</t>
  </si>
  <si>
    <t>225 перезарядка</t>
  </si>
  <si>
    <t>225 очиска от снега к пож.гидр.</t>
  </si>
  <si>
    <t>225  обслуж.пож.сигнал.</t>
  </si>
  <si>
    <t>ИТОГО</t>
  </si>
  <si>
    <t>Расходы</t>
  </si>
  <si>
    <t>221 услуги связи</t>
  </si>
  <si>
    <t>223 эл.энергия</t>
  </si>
  <si>
    <t>225 содержание имущества</t>
  </si>
  <si>
    <t>226 прочие работы,услуги</t>
  </si>
  <si>
    <t>340 материальные запасы</t>
  </si>
  <si>
    <t>820 0310 0128204 -пожарка</t>
  </si>
  <si>
    <t>222 мин.полос</t>
  </si>
  <si>
    <t>340 материальные запасы( орган.противопож.пропаг (Плакаты))</t>
  </si>
  <si>
    <t>226 дог пожарник</t>
  </si>
  <si>
    <t>820 0314 0128205 — тер-зм</t>
  </si>
  <si>
    <t>820 0314 0128206 коррупция</t>
  </si>
  <si>
    <t>820 0503 0118116</t>
  </si>
  <si>
    <t>225 прочие</t>
  </si>
  <si>
    <t>340 ПАМЯТНИК</t>
  </si>
  <si>
    <t>ЭЛЕКТРОЭНЕРГИЯ</t>
  </si>
  <si>
    <t>Сайт</t>
  </si>
  <si>
    <t>310 приобретение ОС</t>
  </si>
  <si>
    <t>852 0203 9035118 ВУС</t>
  </si>
  <si>
    <t>225 рем.ул.осв.</t>
  </si>
  <si>
    <t>225 содержание дорог (акцизы)</t>
  </si>
  <si>
    <t>225 за счет собст</t>
  </si>
  <si>
    <t>225 содержание дорог                                    60000</t>
  </si>
  <si>
    <t>852 0409 0167508 (софин)</t>
  </si>
  <si>
    <t>225 сод.дорог</t>
  </si>
  <si>
    <t>225 содерж.имущества</t>
  </si>
  <si>
    <t>226 прочие работы и услуги</t>
  </si>
  <si>
    <t>290 Прочие расходы</t>
  </si>
  <si>
    <t>310 Приобретение ОС</t>
  </si>
  <si>
    <t>340  Приобретние материалов</t>
  </si>
  <si>
    <t>КЛУБ</t>
  </si>
  <si>
    <t>План-график на 2016 год</t>
  </si>
  <si>
    <t>852 0104 9300080210 244</t>
  </si>
  <si>
    <t xml:space="preserve"> 0104 9300080210 244 221 </t>
  </si>
  <si>
    <t xml:space="preserve"> 0104 9300080210 244 225 </t>
  </si>
  <si>
    <t xml:space="preserve"> 0104 9300080210 244 226 </t>
  </si>
  <si>
    <t xml:space="preserve">0104 9300080210 244 340 </t>
  </si>
  <si>
    <t xml:space="preserve"> 0113 93000175140 244</t>
  </si>
  <si>
    <t xml:space="preserve"> 0113 93000175140 244 340 </t>
  </si>
  <si>
    <t xml:space="preserve"> 0203 9300051180 244</t>
  </si>
  <si>
    <t xml:space="preserve"> 0203 9300051180 244 310</t>
  </si>
  <si>
    <t xml:space="preserve"> 0801 0210080620 244 340 </t>
  </si>
  <si>
    <t>852 0801 0210080620 244</t>
  </si>
  <si>
    <t xml:space="preserve"> 0801 0210080620 244 221 </t>
  </si>
  <si>
    <t xml:space="preserve"> 0801 0210080620 244 225 </t>
  </si>
  <si>
    <t xml:space="preserve"> 0801 0210080620 244 226</t>
  </si>
  <si>
    <t xml:space="preserve"> 0801 0210080620 244 290 </t>
  </si>
  <si>
    <t xml:space="preserve">0104 9300080210 244 223 </t>
  </si>
  <si>
    <t>852 0203 9300051180 244</t>
  </si>
  <si>
    <t xml:space="preserve"> 0203 9300051180 244 223 </t>
  </si>
  <si>
    <t>852 0503 0110081030 244</t>
  </si>
  <si>
    <t xml:space="preserve"> 0503 0110081030 244 223 </t>
  </si>
  <si>
    <t>19180 Квт/ч</t>
  </si>
  <si>
    <t>852 0503 0110081130 244</t>
  </si>
  <si>
    <t xml:space="preserve"> 0503 0110081130 244 225</t>
  </si>
  <si>
    <t xml:space="preserve"> 0409 0120073930 244 225</t>
  </si>
  <si>
    <t xml:space="preserve"> 0409 0120081020 244 225 </t>
  </si>
  <si>
    <t xml:space="preserve">852 0409 0120081020 244 </t>
  </si>
  <si>
    <t>852 0409 0120073930 244</t>
  </si>
  <si>
    <t>852 0409 0120073930 243</t>
  </si>
  <si>
    <t xml:space="preserve"> 0409 01200S3930 243 225</t>
  </si>
  <si>
    <t xml:space="preserve"> 0409 0120073930 243 225</t>
  </si>
  <si>
    <t xml:space="preserve"> 0409 01200S3930 244 225</t>
  </si>
  <si>
    <t xml:space="preserve"> 0203 930051180 244 340 </t>
  </si>
  <si>
    <t>ВСЕГО</t>
  </si>
  <si>
    <t>2016 год</t>
  </si>
  <si>
    <t>852 0104 9030080210</t>
  </si>
  <si>
    <t>852 0801 0210080620 244 (культура)</t>
  </si>
  <si>
    <t xml:space="preserve">852 0409 0100281020 </t>
  </si>
  <si>
    <t>852 0409 0120073930 (краевые дороги)</t>
  </si>
  <si>
    <t>852 0409 01200S3930(соф)</t>
  </si>
  <si>
    <t>852 0409    (ДОРОЖНЫЙ ФОНД)</t>
  </si>
  <si>
    <t>852 0503 0100081030</t>
  </si>
  <si>
    <t>852 0503 0100081130</t>
  </si>
  <si>
    <t>852 0113 90007514 АДМ.КОМ</t>
  </si>
  <si>
    <t>290 взносы в ассоц</t>
  </si>
  <si>
    <t>0503</t>
  </si>
  <si>
    <t>852 0314 0130082050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</si>
</sst>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5"/>
      <name val="Arial Cyr"/>
      <family val="2"/>
    </font>
    <font>
      <i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3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3" fontId="0" fillId="2" borderId="3" xfId="0" applyNumberFormat="1" applyFill="1" applyBorder="1" applyAlignment="1">
      <alignment/>
    </xf>
    <xf numFmtId="0" fontId="6" fillId="0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3" fillId="4" borderId="7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/>
    </xf>
    <xf numFmtId="49" fontId="0" fillId="2" borderId="7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49" fontId="3" fillId="0" borderId="7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49" fontId="0" fillId="0" borderId="7" xfId="0" applyNumberForma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0" fillId="2" borderId="7" xfId="0" applyNumberFormat="1" applyFont="1" applyFill="1" applyBorder="1" applyAlignment="1">
      <alignment/>
    </xf>
    <xf numFmtId="49" fontId="3" fillId="0" borderId="7" xfId="0" applyNumberFormat="1" applyFont="1" applyFill="1" applyBorder="1" applyAlignment="1">
      <alignment wrapText="1"/>
    </xf>
    <xf numFmtId="49" fontId="0" fillId="6" borderId="7" xfId="0" applyNumberFormat="1" applyFill="1" applyBorder="1" applyAlignment="1">
      <alignment/>
    </xf>
    <xf numFmtId="3" fontId="0" fillId="6" borderId="7" xfId="0" applyNumberFormat="1" applyFill="1" applyBorder="1" applyAlignment="1">
      <alignment/>
    </xf>
    <xf numFmtId="49" fontId="0" fillId="4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7"/>
  <sheetViews>
    <sheetView tabSelected="1" workbookViewId="0" topLeftCell="A51">
      <selection activeCell="B13" sqref="B13"/>
    </sheetView>
  </sheetViews>
  <sheetFormatPr defaultColWidth="9.00390625" defaultRowHeight="12.75"/>
  <cols>
    <col min="1" max="1" width="33.875" style="0" customWidth="1"/>
    <col min="2" max="2" width="12.75390625" style="0" customWidth="1"/>
  </cols>
  <sheetData>
    <row r="2" ht="12.75">
      <c r="A2" t="s">
        <v>39</v>
      </c>
    </row>
    <row r="3" spans="2:6" ht="12.75">
      <c r="B3" s="1"/>
      <c r="F3" s="1"/>
    </row>
    <row r="4" spans="1:2" ht="15.75">
      <c r="A4" s="2" t="s">
        <v>40</v>
      </c>
      <c r="B4" s="3">
        <f>B5+B6+B7+B12</f>
        <v>239003</v>
      </c>
    </row>
    <row r="5" spans="1:2" ht="12.75">
      <c r="A5" s="4" t="s">
        <v>41</v>
      </c>
      <c r="B5" s="5">
        <v>46700</v>
      </c>
    </row>
    <row r="6" spans="1:2" ht="12.75">
      <c r="A6" s="4" t="s">
        <v>42</v>
      </c>
      <c r="B6" s="5">
        <v>57050</v>
      </c>
    </row>
    <row r="7" spans="1:2" ht="12.75">
      <c r="A7" s="4" t="s">
        <v>43</v>
      </c>
      <c r="B7" s="5">
        <v>57280</v>
      </c>
    </row>
    <row r="8" spans="1:2" ht="12.75" hidden="1">
      <c r="A8" s="6" t="s">
        <v>0</v>
      </c>
      <c r="B8" s="7">
        <v>24000</v>
      </c>
    </row>
    <row r="9" spans="1:2" ht="12.75" hidden="1">
      <c r="A9" s="6" t="s">
        <v>1</v>
      </c>
      <c r="B9" s="7">
        <v>6000</v>
      </c>
    </row>
    <row r="10" spans="1:2" ht="12.75" hidden="1">
      <c r="A10" s="6" t="s">
        <v>2</v>
      </c>
      <c r="B10" s="7">
        <v>5000</v>
      </c>
    </row>
    <row r="11" spans="1:2" ht="12.75" hidden="1">
      <c r="A11" s="6" t="s">
        <v>3</v>
      </c>
      <c r="B11" s="7">
        <v>3000</v>
      </c>
    </row>
    <row r="12" spans="1:2" ht="12.75">
      <c r="A12" s="4" t="s">
        <v>44</v>
      </c>
      <c r="B12" s="8">
        <v>77973</v>
      </c>
    </row>
    <row r="13" spans="1:2" ht="15.75">
      <c r="A13" s="2" t="s">
        <v>45</v>
      </c>
      <c r="B13" s="3">
        <f>B14</f>
        <v>600</v>
      </c>
    </row>
    <row r="14" spans="1:2" ht="12.75">
      <c r="A14" s="4" t="s">
        <v>46</v>
      </c>
      <c r="B14" s="5">
        <v>600</v>
      </c>
    </row>
    <row r="15" spans="1:2" ht="12.75">
      <c r="A15" s="56"/>
      <c r="B15" s="10"/>
    </row>
    <row r="16" spans="1:2" ht="15.75">
      <c r="A16" s="2" t="s">
        <v>47</v>
      </c>
      <c r="B16" s="3">
        <f>B17+B18</f>
        <v>9933</v>
      </c>
    </row>
    <row r="17" spans="1:8" ht="16.5">
      <c r="A17" s="4" t="s">
        <v>48</v>
      </c>
      <c r="B17" s="5">
        <v>3700</v>
      </c>
      <c r="E17" s="11"/>
      <c r="H17" s="12"/>
    </row>
    <row r="18" spans="1:2" ht="12.75">
      <c r="A18" s="4" t="s">
        <v>71</v>
      </c>
      <c r="B18" s="5">
        <v>6233</v>
      </c>
    </row>
    <row r="19" spans="1:2" ht="1.5" customHeight="1">
      <c r="A19" s="2"/>
      <c r="B19" s="3"/>
    </row>
    <row r="20" spans="1:2" ht="12.75" hidden="1">
      <c r="A20" s="4"/>
      <c r="B20" s="5"/>
    </row>
    <row r="21" spans="1:2" ht="12.75" hidden="1">
      <c r="A21" s="4"/>
      <c r="B21" s="5"/>
    </row>
    <row r="22" spans="1:2" ht="12.75" hidden="1">
      <c r="A22" s="6"/>
      <c r="B22" s="5"/>
    </row>
    <row r="23" spans="1:2" ht="12.75" hidden="1">
      <c r="A23" s="6"/>
      <c r="B23" s="5"/>
    </row>
    <row r="24" spans="1:2" ht="12.75" hidden="1">
      <c r="A24" s="6"/>
      <c r="B24" s="5"/>
    </row>
    <row r="25" spans="1:2" ht="12.75" hidden="1">
      <c r="A25" s="4"/>
      <c r="B25" s="5"/>
    </row>
    <row r="26" spans="1:2" ht="12.75" hidden="1">
      <c r="A26" s="15"/>
      <c r="B26" s="5"/>
    </row>
    <row r="27" spans="1:2" ht="12.75">
      <c r="A27" s="16"/>
      <c r="B27" s="14"/>
    </row>
    <row r="28" spans="1:2" ht="12.75">
      <c r="A28" s="9"/>
      <c r="B28" s="10"/>
    </row>
    <row r="29" spans="1:2" ht="15.75">
      <c r="A29" s="2" t="s">
        <v>61</v>
      </c>
      <c r="B29" s="3">
        <f>B30</f>
        <v>19000</v>
      </c>
    </row>
    <row r="30" spans="1:2" ht="12.75">
      <c r="A30" s="32" t="s">
        <v>62</v>
      </c>
      <c r="B30" s="7">
        <v>19000</v>
      </c>
    </row>
    <row r="31" spans="1:2" ht="12.75">
      <c r="A31" s="17"/>
      <c r="B31" s="18"/>
    </row>
    <row r="32" spans="1:2" ht="12.75">
      <c r="A32" s="17"/>
      <c r="B32" s="18"/>
    </row>
    <row r="33" spans="1:2" ht="15.75">
      <c r="A33" s="2" t="s">
        <v>65</v>
      </c>
      <c r="B33" s="3">
        <f>B34</f>
        <v>43205.39</v>
      </c>
    </row>
    <row r="34" spans="1:2" ht="12.75">
      <c r="A34" s="4" t="s">
        <v>64</v>
      </c>
      <c r="B34" s="7">
        <v>43205.39</v>
      </c>
    </row>
    <row r="35" spans="1:2" ht="12.75">
      <c r="A35" s="13"/>
      <c r="B35" s="18"/>
    </row>
    <row r="36" spans="1:2" ht="15.75">
      <c r="A36" s="2" t="s">
        <v>66</v>
      </c>
      <c r="B36" s="3">
        <f>B37+B38</f>
        <v>212100</v>
      </c>
    </row>
    <row r="37" spans="1:2" ht="12.75">
      <c r="A37" s="32" t="s">
        <v>63</v>
      </c>
      <c r="B37" s="7">
        <v>210000</v>
      </c>
    </row>
    <row r="38" spans="1:2" ht="12" customHeight="1">
      <c r="A38" s="32" t="s">
        <v>70</v>
      </c>
      <c r="B38" s="18">
        <v>2100</v>
      </c>
    </row>
    <row r="39" spans="1:2" ht="15.75" hidden="1">
      <c r="A39" s="2"/>
      <c r="B39" s="3"/>
    </row>
    <row r="40" spans="1:2" ht="12.75" hidden="1">
      <c r="A40" s="6"/>
      <c r="B40" s="7"/>
    </row>
    <row r="41" spans="1:2" ht="12.75" hidden="1">
      <c r="A41" s="17"/>
      <c r="B41" s="18"/>
    </row>
    <row r="42" spans="1:2" ht="15.75" hidden="1">
      <c r="A42" s="2"/>
      <c r="B42" s="3"/>
    </row>
    <row r="43" spans="1:2" ht="12.75" hidden="1">
      <c r="A43" s="6"/>
      <c r="B43" s="7"/>
    </row>
    <row r="44" spans="1:2" ht="12.75" hidden="1">
      <c r="A44" s="6"/>
      <c r="B44" s="7"/>
    </row>
    <row r="45" spans="1:2" ht="12.75" hidden="1">
      <c r="A45" s="19"/>
      <c r="B45" s="10"/>
    </row>
    <row r="46" spans="1:2" ht="15.75" hidden="1">
      <c r="A46" s="2"/>
      <c r="B46" s="3"/>
    </row>
    <row r="47" spans="1:2" ht="12.75" hidden="1">
      <c r="A47" s="6"/>
      <c r="B47" s="7"/>
    </row>
    <row r="48" spans="1:2" ht="15.75">
      <c r="A48" s="2" t="s">
        <v>67</v>
      </c>
      <c r="B48" s="3">
        <f>B49+B50</f>
        <v>207050</v>
      </c>
    </row>
    <row r="49" spans="1:2" ht="12.75">
      <c r="A49" s="32" t="s">
        <v>69</v>
      </c>
      <c r="B49" s="7">
        <v>205000</v>
      </c>
    </row>
    <row r="50" spans="1:2" ht="12.75">
      <c r="A50" s="32" t="s">
        <v>68</v>
      </c>
      <c r="B50" s="7">
        <v>2050</v>
      </c>
    </row>
    <row r="51" spans="1:2" ht="12.75">
      <c r="A51" s="32"/>
      <c r="B51" s="7"/>
    </row>
    <row r="52" spans="1:2" ht="12.75">
      <c r="A52" s="32"/>
      <c r="B52" s="7"/>
    </row>
    <row r="53" spans="1:2" ht="15.75">
      <c r="A53" s="21" t="s">
        <v>7</v>
      </c>
      <c r="B53" s="3">
        <f>B33+B36+B48</f>
        <v>462355.39</v>
      </c>
    </row>
    <row r="54" ht="12.75">
      <c r="B54" s="20"/>
    </row>
    <row r="55" ht="12.75">
      <c r="B55" s="20"/>
    </row>
    <row r="56" spans="1:2" ht="19.5">
      <c r="A56" s="22" t="s">
        <v>23</v>
      </c>
      <c r="B56" s="20"/>
    </row>
    <row r="57" spans="1:2" ht="12.75">
      <c r="A57" s="23"/>
      <c r="B57" s="20"/>
    </row>
    <row r="58" spans="1:2" ht="15.75">
      <c r="A58" s="2" t="s">
        <v>40</v>
      </c>
      <c r="B58" s="3">
        <f>B59</f>
        <v>32320</v>
      </c>
    </row>
    <row r="59" spans="1:2" ht="12.75">
      <c r="A59" s="4" t="s">
        <v>55</v>
      </c>
      <c r="B59" s="7">
        <v>32320</v>
      </c>
    </row>
    <row r="60" ht="12.75">
      <c r="B60" s="20"/>
    </row>
    <row r="61" spans="1:2" ht="15.75">
      <c r="A61" s="2" t="s">
        <v>56</v>
      </c>
      <c r="B61" s="3">
        <f>B62</f>
        <v>4000</v>
      </c>
    </row>
    <row r="62" spans="1:2" ht="12.75">
      <c r="A62" s="4" t="s">
        <v>57</v>
      </c>
      <c r="B62" s="5">
        <v>4000</v>
      </c>
    </row>
    <row r="63" ht="12.75">
      <c r="B63" s="20"/>
    </row>
    <row r="64" spans="1:2" ht="15.75">
      <c r="A64" s="2" t="s">
        <v>58</v>
      </c>
      <c r="B64" s="3">
        <f>B65+B66</f>
        <v>50000</v>
      </c>
    </row>
    <row r="65" spans="1:2" ht="12.75">
      <c r="A65" s="32" t="s">
        <v>59</v>
      </c>
      <c r="B65" s="7">
        <v>50000</v>
      </c>
    </row>
    <row r="66" spans="1:2" ht="12.75">
      <c r="A66" s="57"/>
      <c r="B66" s="20"/>
    </row>
    <row r="67" spans="1:5" ht="15.75">
      <c r="A67" s="21" t="s">
        <v>7</v>
      </c>
      <c r="B67" s="3">
        <f>B58+B61+B64</f>
        <v>86320</v>
      </c>
      <c r="D67" s="58" t="s">
        <v>60</v>
      </c>
      <c r="E67" s="58"/>
    </row>
    <row r="68" ht="12.75">
      <c r="B68" s="20"/>
    </row>
    <row r="69" ht="12.75">
      <c r="B69" s="20"/>
    </row>
    <row r="70" spans="1:2" ht="19.5">
      <c r="A70" s="22" t="s">
        <v>38</v>
      </c>
      <c r="B70" s="20"/>
    </row>
    <row r="71" spans="1:2" ht="15.75">
      <c r="A71" s="2" t="s">
        <v>50</v>
      </c>
      <c r="B71" s="3">
        <f>B72+B73+B74+B75+B76+B77</f>
        <v>82350</v>
      </c>
    </row>
    <row r="72" spans="1:2" ht="12.75">
      <c r="A72" s="4" t="s">
        <v>51</v>
      </c>
      <c r="B72" s="5">
        <v>8600</v>
      </c>
    </row>
    <row r="73" spans="1:2" ht="12.75">
      <c r="A73" s="4" t="s">
        <v>52</v>
      </c>
      <c r="B73" s="5">
        <v>23750</v>
      </c>
    </row>
    <row r="74" spans="1:2" ht="12.75">
      <c r="A74" s="4" t="s">
        <v>53</v>
      </c>
      <c r="B74" s="5">
        <v>20000</v>
      </c>
    </row>
    <row r="75" spans="1:2" ht="12.75">
      <c r="A75" s="4" t="s">
        <v>54</v>
      </c>
      <c r="B75" s="5">
        <v>15000</v>
      </c>
    </row>
    <row r="76" spans="1:2" ht="12.75">
      <c r="A76" s="4" t="s">
        <v>49</v>
      </c>
      <c r="B76" s="5">
        <v>15000</v>
      </c>
    </row>
    <row r="77" spans="1:2" ht="12.75">
      <c r="A77" s="4"/>
      <c r="B77" s="8"/>
    </row>
    <row r="78" ht="12.75">
      <c r="B78" s="20"/>
    </row>
    <row r="79" spans="1:2" ht="12.75">
      <c r="A79" s="13" t="s">
        <v>72</v>
      </c>
      <c r="B79" s="18">
        <f>B4+B13+B16+B29+B53+B67+B71</f>
        <v>899561.39</v>
      </c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</sheetData>
  <sheetProtection selectLockedCells="1" selectUnlockedCells="1"/>
  <mergeCells count="1">
    <mergeCell ref="D67:E67"/>
  </mergeCells>
  <printOptions/>
  <pageMargins left="0.7875" right="0.7875" top="0.2361111111111111" bottom="0.23611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72"/>
  <sheetViews>
    <sheetView workbookViewId="0" topLeftCell="A2">
      <selection activeCell="B37" sqref="B37"/>
    </sheetView>
  </sheetViews>
  <sheetFormatPr defaultColWidth="9.00390625" defaultRowHeight="12.75"/>
  <cols>
    <col min="1" max="1" width="33.875" style="0" customWidth="1"/>
    <col min="2" max="2" width="12.75390625" style="0" customWidth="1"/>
    <col min="3" max="8" width="0" style="0" hidden="1" customWidth="1"/>
  </cols>
  <sheetData>
    <row r="2" ht="12.75">
      <c r="D2" s="20"/>
    </row>
    <row r="3" spans="2:12" ht="12.75">
      <c r="B3" s="1"/>
      <c r="C3" s="1" t="e">
        <f>#REF!+C5+#REF!+C17+C19+C23+C31+C33+#REF!+#REF!+#REF!+#REF!+C38+C40+C47+#REF!+#REF!+#REF!+#REF!+#REF!+#REF!+#REF!+#REF!</f>
        <v>#REF!</v>
      </c>
      <c r="D3" s="1" t="e">
        <f>#REF!+D5+#REF!+D17+D19+D23+D31+D33+#REF!+#REF!+#REF!+#REF!+D38+D40+D47+#REF!+#REF!+#REF!+#REF!+#REF!+#REF!+#REF!+#REF!</f>
        <v>#REF!</v>
      </c>
      <c r="E3" s="1" t="e">
        <f>#REF!+E5+#REF!+E17+E19+E23+E31+E33+#REF!+#REF!+#REF!+#REF!+E38+E40+E47+#REF!+#REF!+#REF!+#REF!+#REF!+#REF!+#REF!+#REF!</f>
        <v>#REF!</v>
      </c>
      <c r="F3" s="1" t="e">
        <f>#REF!+F5+#REF!+F17+F19+F23+F31+F33+#REF!+#REF!+#REF!+#REF!+F38+F40+F47+#REF!+#REF!+#REF!+#REF!+#REF!+#REF!+#REF!+#REF!</f>
        <v>#REF!</v>
      </c>
      <c r="G3" s="1" t="e">
        <f>#REF!+G5+#REF!+G17+G19+G23+G31+G33+#REF!+#REF!+#REF!+#REF!+G38+G40+G47+#REF!+#REF!+#REF!+#REF!+#REF!+#REF!+#REF!+#REF!</f>
        <v>#REF!</v>
      </c>
      <c r="H3" s="1" t="e">
        <f>#REF!-B3</f>
        <v>#REF!</v>
      </c>
      <c r="L3" s="1"/>
    </row>
    <row r="4" spans="1:6" ht="13.5" thickBot="1">
      <c r="A4" s="24" t="s">
        <v>8</v>
      </c>
      <c r="B4" t="s">
        <v>73</v>
      </c>
      <c r="C4">
        <v>1</v>
      </c>
      <c r="D4">
        <v>2</v>
      </c>
      <c r="E4">
        <v>3</v>
      </c>
      <c r="F4">
        <v>4</v>
      </c>
    </row>
    <row r="5" spans="1:8" ht="13.5" thickBot="1">
      <c r="A5" s="42" t="s">
        <v>74</v>
      </c>
      <c r="B5" s="43">
        <v>271423</v>
      </c>
      <c r="C5" s="25" t="e">
        <f>#REF!+#REF!+#REF!+C6+#REF!+C7+C8+C9+#REF!+C16</f>
        <v>#REF!</v>
      </c>
      <c r="D5" s="25" t="e">
        <f>#REF!+#REF!+#REF!+D6+#REF!+D7+D8+D9+#REF!+D16</f>
        <v>#REF!</v>
      </c>
      <c r="E5" s="25" t="e">
        <f>#REF!+#REF!+#REF!+E6+#REF!+E7+E8+E9+#REF!+E16</f>
        <v>#REF!</v>
      </c>
      <c r="F5" s="25" t="e">
        <f>#REF!+#REF!+#REF!+F6+#REF!+F7+F8+F9+#REF!+F16</f>
        <v>#REF!</v>
      </c>
      <c r="G5" s="25" t="e">
        <f>#REF!+#REF!+#REF!+G6+#REF!+G7+G8+G9+#REF!+G16</f>
        <v>#REF!</v>
      </c>
      <c r="H5" s="20"/>
    </row>
    <row r="6" spans="1:8" ht="12.75">
      <c r="A6" s="44" t="s">
        <v>9</v>
      </c>
      <c r="B6" s="45">
        <v>46700</v>
      </c>
      <c r="C6" s="18">
        <v>2300</v>
      </c>
      <c r="D6" s="18">
        <v>2300</v>
      </c>
      <c r="E6" s="18">
        <v>2300</v>
      </c>
      <c r="F6" s="18">
        <v>2000</v>
      </c>
      <c r="G6" s="18">
        <f>SUM(C6:F6)</f>
        <v>8900</v>
      </c>
      <c r="H6" s="20"/>
    </row>
    <row r="7" spans="1:8" ht="12.75">
      <c r="A7" s="44" t="s">
        <v>10</v>
      </c>
      <c r="B7" s="45">
        <v>32320</v>
      </c>
      <c r="C7" s="18">
        <v>49100</v>
      </c>
      <c r="D7" s="18">
        <v>8700</v>
      </c>
      <c r="E7" s="18">
        <v>5600</v>
      </c>
      <c r="F7" s="18">
        <v>44240</v>
      </c>
      <c r="G7" s="18">
        <f>SUM(C7:F7)</f>
        <v>107640</v>
      </c>
      <c r="H7" s="20"/>
    </row>
    <row r="8" spans="1:8" ht="12.75">
      <c r="A8" s="44" t="s">
        <v>11</v>
      </c>
      <c r="B8" s="45">
        <v>57050</v>
      </c>
      <c r="C8" s="18">
        <v>6000</v>
      </c>
      <c r="D8" s="18"/>
      <c r="E8" s="18"/>
      <c r="F8" s="18"/>
      <c r="G8" s="18">
        <f>SUM(C8:F8)</f>
        <v>6000</v>
      </c>
      <c r="H8" s="26"/>
    </row>
    <row r="9" spans="1:8" ht="12.75">
      <c r="A9" s="44" t="s">
        <v>12</v>
      </c>
      <c r="B9" s="46">
        <v>57280</v>
      </c>
      <c r="C9" s="8">
        <f>C12+C13+C14+C15</f>
        <v>6000</v>
      </c>
      <c r="D9" s="8">
        <f>D12+D13+D14+D15</f>
        <v>15000</v>
      </c>
      <c r="E9" s="8">
        <f>E12+E13+E14+E15</f>
        <v>17000</v>
      </c>
      <c r="F9" s="8">
        <f>F12+F13+F14+F15</f>
        <v>0</v>
      </c>
      <c r="G9" s="8">
        <f>G12+G13+G14+G15</f>
        <v>38000</v>
      </c>
      <c r="H9" s="20"/>
    </row>
    <row r="10" spans="1:8" ht="12.75">
      <c r="A10" s="44" t="s">
        <v>83</v>
      </c>
      <c r="B10" s="46">
        <v>100</v>
      </c>
      <c r="C10" s="8"/>
      <c r="D10" s="8"/>
      <c r="E10" s="8"/>
      <c r="F10" s="8"/>
      <c r="G10" s="8"/>
      <c r="H10" s="20"/>
    </row>
    <row r="11" spans="1:8" ht="12.75" hidden="1">
      <c r="A11" s="44" t="s">
        <v>25</v>
      </c>
      <c r="B11" s="46">
        <v>20000</v>
      </c>
      <c r="C11" s="8"/>
      <c r="D11" s="8"/>
      <c r="E11" s="8"/>
      <c r="F11" s="8"/>
      <c r="G11" s="8"/>
      <c r="H11" s="20"/>
    </row>
    <row r="12" spans="1:8" ht="12.75" hidden="1">
      <c r="A12" s="47" t="s">
        <v>0</v>
      </c>
      <c r="B12" s="45">
        <v>30000</v>
      </c>
      <c r="C12" s="18"/>
      <c r="D12" s="18">
        <v>12000</v>
      </c>
      <c r="E12" s="18">
        <v>12000</v>
      </c>
      <c r="F12" s="18"/>
      <c r="G12" s="18">
        <f aca="true" t="shared" si="0" ref="G12:G24">SUM(C12:F12)</f>
        <v>24000</v>
      </c>
      <c r="H12" s="20"/>
    </row>
    <row r="13" spans="1:8" ht="1.5" customHeight="1" hidden="1">
      <c r="A13" s="47"/>
      <c r="B13" s="45"/>
      <c r="C13" s="18">
        <v>6000</v>
      </c>
      <c r="D13" s="18"/>
      <c r="E13" s="18"/>
      <c r="F13" s="18"/>
      <c r="G13" s="18">
        <f t="shared" si="0"/>
        <v>6000</v>
      </c>
      <c r="H13" s="20"/>
    </row>
    <row r="14" spans="1:8" ht="12.75" hidden="1">
      <c r="A14" s="47" t="s">
        <v>2</v>
      </c>
      <c r="B14" s="45">
        <v>5000</v>
      </c>
      <c r="C14" s="18"/>
      <c r="D14" s="18"/>
      <c r="E14" s="18">
        <v>5000</v>
      </c>
      <c r="F14" s="18"/>
      <c r="G14" s="18">
        <f t="shared" si="0"/>
        <v>5000</v>
      </c>
      <c r="H14" s="20"/>
    </row>
    <row r="15" spans="1:8" ht="12.75" hidden="1">
      <c r="A15" s="48" t="s">
        <v>24</v>
      </c>
      <c r="B15" s="45">
        <v>8400</v>
      </c>
      <c r="C15" s="18"/>
      <c r="D15" s="18">
        <v>3000</v>
      </c>
      <c r="E15" s="18"/>
      <c r="F15" s="18"/>
      <c r="G15" s="18">
        <f t="shared" si="0"/>
        <v>3000</v>
      </c>
      <c r="H15" s="20"/>
    </row>
    <row r="16" spans="1:8" ht="13.5" thickBot="1">
      <c r="A16" s="44" t="s">
        <v>13</v>
      </c>
      <c r="B16" s="45">
        <v>77973.33</v>
      </c>
      <c r="C16" s="18">
        <v>24000</v>
      </c>
      <c r="D16" s="18"/>
      <c r="E16" s="18">
        <f>62387-24000</f>
        <v>38387</v>
      </c>
      <c r="F16" s="18">
        <v>108013</v>
      </c>
      <c r="G16" s="18">
        <f t="shared" si="0"/>
        <v>170400</v>
      </c>
      <c r="H16" s="20"/>
    </row>
    <row r="17" spans="1:8" ht="13.5" thickBot="1">
      <c r="A17" s="42" t="s">
        <v>82</v>
      </c>
      <c r="B17" s="43">
        <f>B18</f>
        <v>600</v>
      </c>
      <c r="C17" s="25">
        <f>C18</f>
        <v>725</v>
      </c>
      <c r="D17" s="25">
        <f>D18</f>
        <v>725</v>
      </c>
      <c r="E17" s="25">
        <f>E18</f>
        <v>725</v>
      </c>
      <c r="F17" s="25">
        <f>F18</f>
        <v>725</v>
      </c>
      <c r="G17" s="27">
        <f t="shared" si="0"/>
        <v>2900</v>
      </c>
      <c r="H17" s="20"/>
    </row>
    <row r="18" spans="1:8" ht="13.5" thickBot="1">
      <c r="A18" s="47" t="s">
        <v>13</v>
      </c>
      <c r="B18" s="45">
        <v>600</v>
      </c>
      <c r="C18" s="33">
        <v>725</v>
      </c>
      <c r="D18" s="28">
        <v>725</v>
      </c>
      <c r="E18" s="28">
        <v>725</v>
      </c>
      <c r="F18" s="28">
        <v>725</v>
      </c>
      <c r="G18" s="18">
        <f t="shared" si="0"/>
        <v>2900</v>
      </c>
      <c r="H18" s="20"/>
    </row>
    <row r="19" spans="1:8" ht="13.5" thickBot="1">
      <c r="A19" s="42" t="s">
        <v>26</v>
      </c>
      <c r="B19" s="43">
        <f>B20+B21+B22</f>
        <v>13933</v>
      </c>
      <c r="C19" s="25" t="e">
        <f>#REF!+#REF!+#REF!+C20+C21+#REF!+C22</f>
        <v>#REF!</v>
      </c>
      <c r="D19" s="25" t="e">
        <f>#REF!+#REF!+#REF!+D20+D21+#REF!+D22</f>
        <v>#REF!</v>
      </c>
      <c r="E19" s="25" t="e">
        <f>#REF!+#REF!+#REF!+E20+E21+#REF!+E22</f>
        <v>#REF!</v>
      </c>
      <c r="F19" s="25" t="e">
        <f>#REF!+#REF!+#REF!+F20+F21+#REF!+F22</f>
        <v>#REF!</v>
      </c>
      <c r="G19" s="27" t="e">
        <f t="shared" si="0"/>
        <v>#REF!</v>
      </c>
      <c r="H19" s="20"/>
    </row>
    <row r="20" spans="1:8" ht="12.75">
      <c r="A20" s="44" t="s">
        <v>10</v>
      </c>
      <c r="B20" s="49">
        <v>4000</v>
      </c>
      <c r="C20" s="29"/>
      <c r="D20" s="29">
        <v>5390</v>
      </c>
      <c r="E20" s="30"/>
      <c r="F20" s="30">
        <v>2110</v>
      </c>
      <c r="G20" s="29">
        <f t="shared" si="0"/>
        <v>7500</v>
      </c>
      <c r="H20" s="20"/>
    </row>
    <row r="21" spans="1:8" ht="12.75">
      <c r="A21" s="44" t="s">
        <v>25</v>
      </c>
      <c r="B21" s="49">
        <v>3700</v>
      </c>
      <c r="C21" s="29">
        <v>1500</v>
      </c>
      <c r="D21" s="29"/>
      <c r="E21" s="30"/>
      <c r="F21" s="30"/>
      <c r="G21" s="29">
        <f t="shared" si="0"/>
        <v>1500</v>
      </c>
      <c r="H21" s="20"/>
    </row>
    <row r="22" spans="1:8" ht="12.75">
      <c r="A22" s="44" t="s">
        <v>13</v>
      </c>
      <c r="B22" s="49">
        <v>6233</v>
      </c>
      <c r="C22" s="29">
        <v>4540</v>
      </c>
      <c r="D22" s="29"/>
      <c r="E22" s="30">
        <v>6140</v>
      </c>
      <c r="F22" s="29">
        <v>3420</v>
      </c>
      <c r="G22" s="29">
        <f t="shared" si="0"/>
        <v>14100</v>
      </c>
      <c r="H22" s="20"/>
    </row>
    <row r="23" spans="1:8" ht="13.5" hidden="1" thickBot="1">
      <c r="A23" s="50" t="s">
        <v>14</v>
      </c>
      <c r="B23" s="43" t="e">
        <f>#REF!+B24+B27+B28+B29+B30</f>
        <v>#REF!</v>
      </c>
      <c r="C23" s="25" t="e">
        <f>#REF!+C24+C27+C28+C29+C30</f>
        <v>#REF!</v>
      </c>
      <c r="D23" s="25" t="e">
        <f>#REF!+D24+D27+D28+D29+D30</f>
        <v>#REF!</v>
      </c>
      <c r="E23" s="25" t="e">
        <f>#REF!+E24+E27+E28+E29+E30</f>
        <v>#REF!</v>
      </c>
      <c r="F23" s="25" t="e">
        <f>#REF!+F24+F27+F28+F29+F30</f>
        <v>#REF!</v>
      </c>
      <c r="G23" s="27" t="e">
        <f t="shared" si="0"/>
        <v>#REF!</v>
      </c>
      <c r="H23" s="20"/>
    </row>
    <row r="24" spans="1:8" ht="13.5" hidden="1" thickBot="1">
      <c r="A24" s="44" t="s">
        <v>15</v>
      </c>
      <c r="B24" s="45">
        <v>7000</v>
      </c>
      <c r="C24" s="10"/>
      <c r="D24" s="10">
        <v>7000</v>
      </c>
      <c r="E24" s="10"/>
      <c r="F24" s="10"/>
      <c r="G24" s="18">
        <f t="shared" si="0"/>
        <v>7000</v>
      </c>
      <c r="H24" s="20"/>
    </row>
    <row r="25" spans="1:8" ht="13.5" hidden="1" thickBot="1">
      <c r="A25" s="44" t="s">
        <v>11</v>
      </c>
      <c r="B25" s="46">
        <f>B26+B27+B28</f>
        <v>20400</v>
      </c>
      <c r="C25" s="10"/>
      <c r="D25" s="10"/>
      <c r="E25" s="10"/>
      <c r="F25" s="10"/>
      <c r="G25" s="18"/>
      <c r="H25" s="20"/>
    </row>
    <row r="26" spans="1:8" ht="13.5" hidden="1" thickBot="1">
      <c r="A26" s="47" t="s">
        <v>4</v>
      </c>
      <c r="B26" s="45">
        <v>5400</v>
      </c>
      <c r="C26" s="10"/>
      <c r="D26" s="10"/>
      <c r="E26" s="10"/>
      <c r="F26" s="10"/>
      <c r="G26" s="18"/>
      <c r="H26" s="20"/>
    </row>
    <row r="27" spans="1:8" ht="13.5" hidden="1" thickBot="1">
      <c r="A27" s="47" t="s">
        <v>5</v>
      </c>
      <c r="B27" s="45">
        <v>7000</v>
      </c>
      <c r="C27" s="10"/>
      <c r="D27" s="10"/>
      <c r="E27" s="10"/>
      <c r="F27" s="10">
        <v>7000</v>
      </c>
      <c r="G27" s="18">
        <f aca="true" t="shared" si="1" ref="G27:G39">SUM(C27:F27)</f>
        <v>7000</v>
      </c>
      <c r="H27" s="20"/>
    </row>
    <row r="28" spans="1:8" ht="13.5" hidden="1" thickBot="1">
      <c r="A28" s="47" t="s">
        <v>6</v>
      </c>
      <c r="B28" s="45">
        <v>8000</v>
      </c>
      <c r="C28" s="10"/>
      <c r="D28" s="10">
        <v>4000</v>
      </c>
      <c r="E28" s="10">
        <v>2000</v>
      </c>
      <c r="F28" s="10">
        <v>2000</v>
      </c>
      <c r="G28" s="18">
        <f t="shared" si="1"/>
        <v>8000</v>
      </c>
      <c r="H28" s="20"/>
    </row>
    <row r="29" spans="1:8" ht="39" hidden="1" thickBot="1">
      <c r="A29" s="51" t="s">
        <v>16</v>
      </c>
      <c r="B29" s="46">
        <v>5000</v>
      </c>
      <c r="C29" s="10"/>
      <c r="D29" s="10">
        <v>5000</v>
      </c>
      <c r="E29" s="10"/>
      <c r="F29" s="10"/>
      <c r="G29" s="18">
        <f t="shared" si="1"/>
        <v>5000</v>
      </c>
      <c r="H29" s="20"/>
    </row>
    <row r="30" spans="1:8" ht="13.5" hidden="1" thickBot="1">
      <c r="A30" s="44" t="s">
        <v>17</v>
      </c>
      <c r="B30" s="45">
        <v>4560</v>
      </c>
      <c r="C30" s="10">
        <v>2300</v>
      </c>
      <c r="D30" s="10"/>
      <c r="E30" s="10">
        <v>2260</v>
      </c>
      <c r="F30" s="10"/>
      <c r="G30" s="18">
        <f t="shared" si="1"/>
        <v>4560</v>
      </c>
      <c r="H30" s="20"/>
    </row>
    <row r="31" spans="1:8" ht="13.5" hidden="1" thickBot="1">
      <c r="A31" s="50" t="s">
        <v>18</v>
      </c>
      <c r="B31" s="43">
        <f>B32</f>
        <v>500</v>
      </c>
      <c r="C31" s="25">
        <f>C32</f>
        <v>0</v>
      </c>
      <c r="D31" s="25">
        <f>D32</f>
        <v>500</v>
      </c>
      <c r="E31" s="25">
        <f>E32</f>
        <v>0</v>
      </c>
      <c r="F31" s="25">
        <f>F32</f>
        <v>0</v>
      </c>
      <c r="G31" s="27">
        <f t="shared" si="1"/>
        <v>500</v>
      </c>
      <c r="H31" s="20"/>
    </row>
    <row r="32" spans="1:8" ht="13.5" hidden="1" thickBot="1">
      <c r="A32" s="47" t="s">
        <v>13</v>
      </c>
      <c r="B32" s="45">
        <v>500</v>
      </c>
      <c r="C32" s="10"/>
      <c r="D32" s="10">
        <v>500</v>
      </c>
      <c r="E32" s="10"/>
      <c r="F32" s="31"/>
      <c r="G32" s="18">
        <f t="shared" si="1"/>
        <v>500</v>
      </c>
      <c r="H32" s="20"/>
    </row>
    <row r="33" spans="1:8" ht="13.5" hidden="1" thickBot="1">
      <c r="A33" s="50" t="s">
        <v>19</v>
      </c>
      <c r="B33" s="43">
        <f>B34</f>
        <v>500</v>
      </c>
      <c r="C33" s="25">
        <f>C34</f>
        <v>0</v>
      </c>
      <c r="D33" s="25">
        <f>D34</f>
        <v>500</v>
      </c>
      <c r="E33" s="25">
        <f>E34</f>
        <v>0</v>
      </c>
      <c r="F33" s="25">
        <f>F34</f>
        <v>0</v>
      </c>
      <c r="G33" s="27">
        <f t="shared" si="1"/>
        <v>500</v>
      </c>
      <c r="H33" s="20"/>
    </row>
    <row r="34" spans="1:8" ht="13.5" hidden="1" thickBot="1">
      <c r="A34" s="47" t="s">
        <v>13</v>
      </c>
      <c r="B34" s="45">
        <v>500</v>
      </c>
      <c r="C34" s="10"/>
      <c r="D34" s="10">
        <v>500</v>
      </c>
      <c r="E34" s="10"/>
      <c r="F34" s="31"/>
      <c r="G34" s="18">
        <f t="shared" si="1"/>
        <v>500</v>
      </c>
      <c r="H34" s="20"/>
    </row>
    <row r="35" spans="1:8" ht="12.75">
      <c r="A35" s="48" t="s">
        <v>85</v>
      </c>
      <c r="B35" s="45">
        <v>500</v>
      </c>
      <c r="C35" s="10"/>
      <c r="D35" s="10"/>
      <c r="E35" s="10"/>
      <c r="F35" s="10"/>
      <c r="G35" s="18"/>
      <c r="H35" s="20"/>
    </row>
    <row r="36" spans="1:8" ht="12.75">
      <c r="A36" s="48" t="s">
        <v>13</v>
      </c>
      <c r="B36" s="45">
        <v>500</v>
      </c>
      <c r="C36" s="10"/>
      <c r="D36" s="10"/>
      <c r="E36" s="10"/>
      <c r="F36" s="10"/>
      <c r="G36" s="18"/>
      <c r="H36" s="20"/>
    </row>
    <row r="37" spans="1:8" ht="13.5" thickBot="1">
      <c r="A37" s="48" t="s">
        <v>84</v>
      </c>
      <c r="B37" s="45">
        <f>B38+B40</f>
        <v>69000</v>
      </c>
      <c r="C37" s="10"/>
      <c r="D37" s="10"/>
      <c r="E37" s="10"/>
      <c r="F37" s="10"/>
      <c r="G37" s="18"/>
      <c r="H37" s="20"/>
    </row>
    <row r="38" spans="1:8" ht="16.5" customHeight="1" thickBot="1">
      <c r="A38" s="42" t="s">
        <v>80</v>
      </c>
      <c r="B38" s="43">
        <f>B39</f>
        <v>50000</v>
      </c>
      <c r="C38" s="25">
        <f>C39</f>
        <v>66400</v>
      </c>
      <c r="D38" s="25">
        <f>D39</f>
        <v>21700</v>
      </c>
      <c r="E38" s="25">
        <f>E39</f>
        <v>14300</v>
      </c>
      <c r="F38" s="25">
        <f>F39</f>
        <v>68600</v>
      </c>
      <c r="G38" s="27">
        <f t="shared" si="1"/>
        <v>171000</v>
      </c>
      <c r="H38" s="20"/>
    </row>
    <row r="39" spans="1:8" ht="13.5" thickBot="1">
      <c r="A39" s="47" t="s">
        <v>10</v>
      </c>
      <c r="B39" s="45">
        <v>50000</v>
      </c>
      <c r="C39" s="10">
        <v>66400</v>
      </c>
      <c r="D39" s="10">
        <v>21700</v>
      </c>
      <c r="E39" s="10">
        <v>14300</v>
      </c>
      <c r="F39" s="10">
        <v>68600</v>
      </c>
      <c r="G39" s="18">
        <f t="shared" si="1"/>
        <v>171000</v>
      </c>
      <c r="H39" s="20"/>
    </row>
    <row r="40" spans="1:8" ht="13.5" thickBot="1">
      <c r="A40" s="42" t="s">
        <v>81</v>
      </c>
      <c r="B40" s="43">
        <v>19000</v>
      </c>
      <c r="C40" s="25">
        <f>C41+C44+C45+C46</f>
        <v>33000</v>
      </c>
      <c r="D40" s="25">
        <f>D41+D44+D45+D46</f>
        <v>19605</v>
      </c>
      <c r="E40" s="25">
        <f>E41+E44+E45+E46</f>
        <v>16590</v>
      </c>
      <c r="F40" s="25">
        <f>F41+F44+F45+F46</f>
        <v>10205</v>
      </c>
      <c r="G40" s="25">
        <f>G41+G44+G45+G46</f>
        <v>79400</v>
      </c>
      <c r="H40" s="20"/>
    </row>
    <row r="41" spans="1:8" ht="13.5" thickBot="1">
      <c r="A41" s="48" t="s">
        <v>27</v>
      </c>
      <c r="B41" s="45">
        <v>19000</v>
      </c>
      <c r="C41" s="10"/>
      <c r="D41" s="10">
        <v>10205</v>
      </c>
      <c r="E41" s="10"/>
      <c r="F41" s="10">
        <v>10205</v>
      </c>
      <c r="G41" s="18">
        <f>SUM(C41:F41)</f>
        <v>20410</v>
      </c>
      <c r="H41" s="20"/>
    </row>
    <row r="42" spans="1:8" ht="13.5" hidden="1" thickBot="1">
      <c r="A42" s="47"/>
      <c r="B42" s="45"/>
      <c r="C42" s="10"/>
      <c r="D42" s="10"/>
      <c r="E42" s="10"/>
      <c r="F42" s="10"/>
      <c r="G42" s="18"/>
      <c r="H42" s="20"/>
    </row>
    <row r="43" spans="1:8" ht="13.5" hidden="1" thickBot="1">
      <c r="A43" s="50" t="s">
        <v>20</v>
      </c>
      <c r="B43" s="45"/>
      <c r="C43" s="10"/>
      <c r="D43" s="10"/>
      <c r="E43" s="10"/>
      <c r="F43" s="10"/>
      <c r="G43" s="18"/>
      <c r="H43" s="20"/>
    </row>
    <row r="44" spans="1:8" ht="13.5" hidden="1" thickBot="1">
      <c r="A44" s="47" t="s">
        <v>21</v>
      </c>
      <c r="B44" s="45">
        <v>16590</v>
      </c>
      <c r="C44" s="18"/>
      <c r="D44" s="18"/>
      <c r="E44" s="18">
        <v>16590</v>
      </c>
      <c r="F44" s="18"/>
      <c r="G44" s="18">
        <f>SUM(C44:F44)</f>
        <v>16590</v>
      </c>
      <c r="H44" s="20"/>
    </row>
    <row r="45" spans="1:8" ht="13.5" hidden="1" thickBot="1">
      <c r="A45" s="47" t="s">
        <v>22</v>
      </c>
      <c r="B45" s="45">
        <v>33000</v>
      </c>
      <c r="C45" s="18">
        <v>33000</v>
      </c>
      <c r="D45" s="18"/>
      <c r="E45" s="18"/>
      <c r="F45" s="18"/>
      <c r="G45" s="18">
        <f>SUM(C45:F45)</f>
        <v>33000</v>
      </c>
      <c r="H45" s="20"/>
    </row>
    <row r="46" spans="1:8" ht="13.5" hidden="1" thickBot="1">
      <c r="A46" s="47"/>
      <c r="B46" s="45"/>
      <c r="C46" s="18"/>
      <c r="D46" s="18">
        <v>9400</v>
      </c>
      <c r="E46" s="18"/>
      <c r="F46" s="18"/>
      <c r="G46" s="18">
        <f>SUM(C46:F46)</f>
        <v>9400</v>
      </c>
      <c r="H46" s="20"/>
    </row>
    <row r="47" spans="1:8" ht="13.5" thickBot="1">
      <c r="A47" s="52" t="s">
        <v>79</v>
      </c>
      <c r="B47" s="53">
        <f>B48+B49+B52</f>
        <v>462355.39</v>
      </c>
      <c r="C47" s="25">
        <f>C48+C50</f>
        <v>15925</v>
      </c>
      <c r="D47" s="25">
        <f>D48+D50</f>
        <v>15925</v>
      </c>
      <c r="E47" s="25">
        <f>E48+E50</f>
        <v>15925</v>
      </c>
      <c r="F47" s="25">
        <f>F48+F50</f>
        <v>15925</v>
      </c>
      <c r="G47" s="27">
        <f>SUM(C47:F47)</f>
        <v>63700</v>
      </c>
      <c r="H47" s="20"/>
    </row>
    <row r="48" spans="1:8" ht="12.75">
      <c r="A48" s="44" t="s">
        <v>28</v>
      </c>
      <c r="B48" s="45">
        <v>43205.39</v>
      </c>
      <c r="C48" s="33">
        <f>4875+175+10675+200</f>
        <v>15925</v>
      </c>
      <c r="D48" s="28">
        <f>4875+175+10675+200</f>
        <v>15925</v>
      </c>
      <c r="E48" s="28">
        <f>4875+175+10675+200</f>
        <v>15925</v>
      </c>
      <c r="F48" s="28">
        <f>4875+175+10675+200</f>
        <v>15925</v>
      </c>
      <c r="G48" s="18">
        <f>SUM(C48:F48)</f>
        <v>63700</v>
      </c>
      <c r="H48" s="20"/>
    </row>
    <row r="49" spans="1:8" ht="12.75">
      <c r="A49" s="42" t="s">
        <v>78</v>
      </c>
      <c r="B49" s="43">
        <f>B50</f>
        <v>4150</v>
      </c>
      <c r="C49" s="33"/>
      <c r="D49" s="28"/>
      <c r="E49" s="28"/>
      <c r="F49" s="28"/>
      <c r="G49" s="18"/>
      <c r="H49" s="20"/>
    </row>
    <row r="50" spans="1:8" ht="12.75">
      <c r="A50" s="48" t="s">
        <v>29</v>
      </c>
      <c r="B50" s="45">
        <v>4150</v>
      </c>
      <c r="C50" s="18"/>
      <c r="D50" s="18"/>
      <c r="E50" s="18"/>
      <c r="F50" s="18"/>
      <c r="G50" s="18">
        <f>SUM(C50:F50)</f>
        <v>0</v>
      </c>
      <c r="H50" s="20"/>
    </row>
    <row r="51" spans="1:19" s="38" customFormat="1" ht="12.75" hidden="1">
      <c r="A51" s="54" t="s">
        <v>76</v>
      </c>
      <c r="B51" s="55">
        <v>60060</v>
      </c>
      <c r="C51" s="37"/>
      <c r="D51" s="37"/>
      <c r="E51" s="37"/>
      <c r="F51" s="37"/>
      <c r="G51" s="37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8" ht="12.75">
      <c r="A52" s="34" t="s">
        <v>77</v>
      </c>
      <c r="B52" s="34">
        <v>415000</v>
      </c>
      <c r="C52" s="20"/>
      <c r="D52" s="20"/>
      <c r="E52" s="20"/>
      <c r="F52" s="20"/>
      <c r="G52" s="20"/>
      <c r="H52" s="20"/>
    </row>
    <row r="53" spans="1:8" ht="12.75" hidden="1">
      <c r="A53" s="59" t="s">
        <v>30</v>
      </c>
      <c r="B53" s="59"/>
      <c r="C53" s="20"/>
      <c r="D53" s="20"/>
      <c r="E53" s="20"/>
      <c r="F53" s="20"/>
      <c r="G53" s="20"/>
      <c r="H53" s="20"/>
    </row>
    <row r="54" spans="1:8" ht="12.75" hidden="1">
      <c r="A54" s="34" t="s">
        <v>31</v>
      </c>
      <c r="B54" s="34">
        <v>60</v>
      </c>
      <c r="C54" s="20"/>
      <c r="D54" s="20"/>
      <c r="E54" s="20"/>
      <c r="F54" s="20"/>
      <c r="G54" s="20"/>
      <c r="H54" s="20"/>
    </row>
    <row r="55" spans="1:8" ht="12.75" hidden="1">
      <c r="A55" s="35" t="s">
        <v>32</v>
      </c>
      <c r="B55" s="36">
        <v>60</v>
      </c>
      <c r="C55" s="20"/>
      <c r="D55" s="20"/>
      <c r="E55" s="20"/>
      <c r="F55" s="20"/>
      <c r="G55" s="20"/>
      <c r="H55" s="20"/>
    </row>
    <row r="56" spans="1:8" ht="12.75">
      <c r="A56" s="40" t="s">
        <v>75</v>
      </c>
      <c r="B56" s="41">
        <v>82350</v>
      </c>
      <c r="C56" s="20"/>
      <c r="D56" s="20"/>
      <c r="E56" s="20"/>
      <c r="F56" s="20"/>
      <c r="G56" s="20"/>
      <c r="H56" s="20"/>
    </row>
    <row r="57" spans="1:8" ht="12.75">
      <c r="A57" s="35" t="s">
        <v>9</v>
      </c>
      <c r="B57" s="36">
        <v>6900</v>
      </c>
      <c r="C57" s="20"/>
      <c r="D57" s="20"/>
      <c r="E57" s="20"/>
      <c r="F57" s="20"/>
      <c r="G57" s="20"/>
      <c r="H57" s="20"/>
    </row>
    <row r="58" spans="1:8" ht="12.75">
      <c r="A58" s="35" t="s">
        <v>33</v>
      </c>
      <c r="B58" s="36">
        <v>25450</v>
      </c>
      <c r="C58" s="20"/>
      <c r="D58" s="20"/>
      <c r="E58" s="20"/>
      <c r="F58" s="20"/>
      <c r="G58" s="20"/>
      <c r="H58" s="20"/>
    </row>
    <row r="59" spans="1:8" ht="12.75">
      <c r="A59" s="35" t="s">
        <v>34</v>
      </c>
      <c r="B59" s="36">
        <v>20000</v>
      </c>
      <c r="C59" s="20"/>
      <c r="D59" s="20"/>
      <c r="E59" s="20"/>
      <c r="F59" s="20"/>
      <c r="G59" s="20"/>
      <c r="H59" s="20"/>
    </row>
    <row r="60" spans="1:8" ht="12.75">
      <c r="A60" s="35" t="s">
        <v>35</v>
      </c>
      <c r="B60" s="36">
        <v>15000</v>
      </c>
      <c r="C60" s="20"/>
      <c r="D60" s="20"/>
      <c r="E60" s="20"/>
      <c r="F60" s="20"/>
      <c r="G60" s="20"/>
      <c r="H60" s="20"/>
    </row>
    <row r="61" spans="1:8" ht="12.75" hidden="1">
      <c r="A61" s="35" t="s">
        <v>36</v>
      </c>
      <c r="B61" s="36">
        <v>5000</v>
      </c>
      <c r="C61" s="20"/>
      <c r="D61" s="20"/>
      <c r="E61" s="20"/>
      <c r="F61" s="20"/>
      <c r="G61" s="20"/>
      <c r="H61" s="20"/>
    </row>
    <row r="62" spans="1:8" ht="12.75">
      <c r="A62" s="35" t="s">
        <v>37</v>
      </c>
      <c r="B62" s="36">
        <v>15000</v>
      </c>
      <c r="C62" s="20"/>
      <c r="D62" s="20"/>
      <c r="E62" s="20"/>
      <c r="F62" s="20"/>
      <c r="G62" s="20"/>
      <c r="H62" s="20"/>
    </row>
    <row r="63" spans="2:8" ht="12.75">
      <c r="B63" s="20"/>
      <c r="C63" s="20"/>
      <c r="D63" s="20"/>
      <c r="E63" s="20"/>
      <c r="F63" s="20"/>
      <c r="G63" s="20"/>
      <c r="H63" s="20"/>
    </row>
    <row r="64" spans="2:8" ht="12.75">
      <c r="B64" s="20"/>
      <c r="C64" s="20"/>
      <c r="D64" s="20"/>
      <c r="E64" s="20"/>
      <c r="F64" s="20"/>
      <c r="G64" s="20"/>
      <c r="H64" s="20"/>
    </row>
    <row r="65" spans="2:8" ht="12.75">
      <c r="B65" s="20"/>
      <c r="C65" s="20"/>
      <c r="D65" s="20"/>
      <c r="E65" s="20"/>
      <c r="F65" s="20"/>
      <c r="G65" s="20"/>
      <c r="H65" s="20"/>
    </row>
    <row r="66" spans="2:8" ht="12.75">
      <c r="B66" s="20"/>
      <c r="C66" s="20"/>
      <c r="D66" s="20"/>
      <c r="E66" s="20"/>
      <c r="F66" s="20"/>
      <c r="G66" s="20"/>
      <c r="H66" s="20"/>
    </row>
    <row r="67" spans="2:8" ht="12.75">
      <c r="B67" s="20"/>
      <c r="C67" s="20"/>
      <c r="D67" s="20"/>
      <c r="E67" s="20"/>
      <c r="F67" s="20"/>
      <c r="G67" s="20"/>
      <c r="H67" s="20"/>
    </row>
    <row r="68" spans="2:8" ht="12.75">
      <c r="B68" s="20"/>
      <c r="C68" s="20"/>
      <c r="D68" s="20"/>
      <c r="E68" s="20"/>
      <c r="F68" s="20"/>
      <c r="G68" s="20"/>
      <c r="H68" s="20"/>
    </row>
    <row r="69" spans="2:8" ht="12.75">
      <c r="B69" s="20"/>
      <c r="C69" s="20"/>
      <c r="D69" s="20"/>
      <c r="E69" s="20"/>
      <c r="F69" s="20"/>
      <c r="G69" s="20"/>
      <c r="H69" s="20"/>
    </row>
    <row r="70" spans="2:8" ht="12.75">
      <c r="B70" s="20"/>
      <c r="C70" s="20"/>
      <c r="D70" s="20"/>
      <c r="E70" s="20"/>
      <c r="F70" s="20"/>
      <c r="G70" s="20"/>
      <c r="H70" s="20"/>
    </row>
    <row r="71" spans="2:8" ht="12.75">
      <c r="B71" s="20"/>
      <c r="C71" s="20"/>
      <c r="D71" s="20"/>
      <c r="E71" s="20"/>
      <c r="F71" s="20"/>
      <c r="G71" s="20"/>
      <c r="H71" s="20"/>
    </row>
    <row r="72" spans="2:8" ht="12.75">
      <c r="B72" s="20"/>
      <c r="C72" s="20"/>
      <c r="D72" s="20"/>
      <c r="E72" s="20"/>
      <c r="F72" s="20"/>
      <c r="G72" s="20"/>
      <c r="H72" s="20"/>
    </row>
    <row r="73" spans="2:8" ht="12.75">
      <c r="B73" s="20"/>
      <c r="C73" s="20"/>
      <c r="D73" s="20"/>
      <c r="E73" s="20"/>
      <c r="F73" s="20"/>
      <c r="G73" s="20"/>
      <c r="H73" s="20"/>
    </row>
    <row r="74" spans="2:8" ht="12.75">
      <c r="B74" s="20"/>
      <c r="C74" s="20"/>
      <c r="D74" s="20"/>
      <c r="E74" s="20"/>
      <c r="F74" s="20"/>
      <c r="G74" s="20"/>
      <c r="H74" s="20"/>
    </row>
    <row r="75" spans="2:8" ht="12.75">
      <c r="B75" s="20"/>
      <c r="C75" s="20"/>
      <c r="D75" s="20"/>
      <c r="E75" s="20"/>
      <c r="F75" s="20"/>
      <c r="G75" s="20"/>
      <c r="H75" s="20"/>
    </row>
    <row r="76" spans="2:8" ht="12.75">
      <c r="B76" s="20"/>
      <c r="C76" s="20"/>
      <c r="D76" s="20"/>
      <c r="E76" s="20"/>
      <c r="F76" s="20"/>
      <c r="G76" s="20"/>
      <c r="H76" s="20"/>
    </row>
    <row r="77" spans="2:8" ht="12.75">
      <c r="B77" s="20"/>
      <c r="C77" s="20"/>
      <c r="D77" s="20"/>
      <c r="E77" s="20"/>
      <c r="F77" s="20"/>
      <c r="G77" s="20"/>
      <c r="H77" s="20"/>
    </row>
    <row r="78" spans="2:8" ht="12.75">
      <c r="B78" s="20"/>
      <c r="C78" s="20"/>
      <c r="D78" s="20"/>
      <c r="E78" s="20"/>
      <c r="F78" s="20"/>
      <c r="G78" s="20"/>
      <c r="H78" s="20"/>
    </row>
    <row r="79" spans="2:8" ht="12.75">
      <c r="B79" s="20"/>
      <c r="C79" s="20"/>
      <c r="D79" s="20"/>
      <c r="E79" s="20"/>
      <c r="F79" s="20"/>
      <c r="G79" s="20"/>
      <c r="H79" s="20"/>
    </row>
    <row r="80" spans="2:8" ht="12.75">
      <c r="B80" s="20"/>
      <c r="C80" s="20"/>
      <c r="D80" s="20"/>
      <c r="E80" s="20"/>
      <c r="F80" s="20"/>
      <c r="G80" s="20"/>
      <c r="H80" s="20"/>
    </row>
    <row r="81" spans="2:8" ht="12.75">
      <c r="B81" s="20"/>
      <c r="C81" s="20"/>
      <c r="D81" s="20"/>
      <c r="E81" s="20"/>
      <c r="F81" s="20"/>
      <c r="G81" s="20"/>
      <c r="H81" s="20"/>
    </row>
    <row r="82" spans="2:8" ht="12.75">
      <c r="B82" s="20"/>
      <c r="C82" s="20"/>
      <c r="D82" s="20"/>
      <c r="E82" s="20"/>
      <c r="F82" s="20"/>
      <c r="G82" s="20"/>
      <c r="H82" s="20"/>
    </row>
    <row r="83" spans="2:8" ht="12.75">
      <c r="B83" s="20"/>
      <c r="C83" s="20"/>
      <c r="D83" s="20"/>
      <c r="E83" s="20"/>
      <c r="F83" s="20"/>
      <c r="G83" s="20"/>
      <c r="H83" s="20"/>
    </row>
    <row r="84" spans="2:8" ht="12.75">
      <c r="B84" s="20"/>
      <c r="C84" s="20"/>
      <c r="D84" s="20"/>
      <c r="E84" s="20"/>
      <c r="F84" s="20"/>
      <c r="G84" s="20"/>
      <c r="H84" s="20"/>
    </row>
    <row r="85" spans="2:8" ht="12.75">
      <c r="B85" s="20"/>
      <c r="C85" s="20"/>
      <c r="D85" s="20"/>
      <c r="E85" s="20"/>
      <c r="F85" s="20"/>
      <c r="G85" s="20"/>
      <c r="H85" s="20"/>
    </row>
    <row r="86" spans="2:8" ht="12.75">
      <c r="B86" s="20"/>
      <c r="C86" s="20"/>
      <c r="D86" s="20"/>
      <c r="E86" s="20"/>
      <c r="F86" s="20"/>
      <c r="G86" s="20"/>
      <c r="H86" s="20"/>
    </row>
    <row r="87" spans="2:8" ht="12.75">
      <c r="B87" s="20"/>
      <c r="C87" s="20"/>
      <c r="D87" s="20"/>
      <c r="E87" s="20"/>
      <c r="F87" s="20"/>
      <c r="G87" s="20"/>
      <c r="H87" s="20"/>
    </row>
    <row r="88" spans="2:8" ht="12.75">
      <c r="B88" s="20"/>
      <c r="C88" s="20"/>
      <c r="D88" s="20"/>
      <c r="E88" s="20"/>
      <c r="F88" s="20"/>
      <c r="G88" s="20"/>
      <c r="H88" s="20"/>
    </row>
    <row r="89" spans="2:8" ht="12.75">
      <c r="B89" s="20"/>
      <c r="C89" s="20"/>
      <c r="D89" s="20"/>
      <c r="E89" s="20"/>
      <c r="F89" s="20"/>
      <c r="G89" s="20"/>
      <c r="H89" s="20"/>
    </row>
    <row r="90" spans="2:8" ht="12.75">
      <c r="B90" s="20"/>
      <c r="C90" s="20"/>
      <c r="D90" s="20"/>
      <c r="E90" s="20"/>
      <c r="F90" s="20"/>
      <c r="G90" s="20"/>
      <c r="H90" s="20"/>
    </row>
    <row r="91" spans="2:8" ht="12.75">
      <c r="B91" s="20"/>
      <c r="C91" s="20"/>
      <c r="D91" s="20"/>
      <c r="E91" s="20"/>
      <c r="F91" s="20"/>
      <c r="G91" s="20"/>
      <c r="H91" s="20"/>
    </row>
    <row r="92" spans="2:8" ht="12.75">
      <c r="B92" s="20"/>
      <c r="C92" s="20"/>
      <c r="D92" s="20"/>
      <c r="E92" s="20"/>
      <c r="F92" s="20"/>
      <c r="G92" s="20"/>
      <c r="H92" s="20"/>
    </row>
    <row r="93" spans="2:8" ht="12.75">
      <c r="B93" s="20"/>
      <c r="C93" s="20"/>
      <c r="D93" s="20"/>
      <c r="E93" s="20"/>
      <c r="F93" s="20"/>
      <c r="G93" s="20"/>
      <c r="H93" s="20"/>
    </row>
    <row r="94" spans="2:8" ht="12.75">
      <c r="B94" s="20"/>
      <c r="C94" s="20"/>
      <c r="D94" s="20"/>
      <c r="E94" s="20"/>
      <c r="F94" s="20"/>
      <c r="G94" s="20"/>
      <c r="H94" s="20"/>
    </row>
    <row r="95" spans="2:8" ht="12.75">
      <c r="B95" s="20"/>
      <c r="C95" s="20"/>
      <c r="D95" s="20"/>
      <c r="E95" s="20"/>
      <c r="F95" s="20"/>
      <c r="G95" s="20"/>
      <c r="H95" s="20"/>
    </row>
    <row r="96" spans="2:8" ht="12.75">
      <c r="B96" s="20"/>
      <c r="C96" s="20"/>
      <c r="D96" s="20"/>
      <c r="E96" s="20"/>
      <c r="F96" s="20"/>
      <c r="G96" s="20"/>
      <c r="H96" s="20"/>
    </row>
    <row r="97" spans="2:8" ht="12.75">
      <c r="B97" s="20"/>
      <c r="C97" s="20"/>
      <c r="D97" s="20"/>
      <c r="E97" s="20"/>
      <c r="F97" s="20"/>
      <c r="G97" s="20"/>
      <c r="H97" s="20"/>
    </row>
    <row r="98" spans="2:8" ht="12.75">
      <c r="B98" s="20"/>
      <c r="C98" s="20"/>
      <c r="D98" s="20"/>
      <c r="E98" s="20"/>
      <c r="F98" s="20"/>
      <c r="G98" s="20"/>
      <c r="H98" s="20"/>
    </row>
    <row r="99" spans="2:8" ht="12.75">
      <c r="B99" s="20"/>
      <c r="C99" s="20"/>
      <c r="D99" s="20"/>
      <c r="E99" s="20"/>
      <c r="F99" s="20"/>
      <c r="G99" s="20"/>
      <c r="H99" s="20"/>
    </row>
    <row r="100" spans="2:8" ht="12.75">
      <c r="B100" s="20"/>
      <c r="C100" s="20"/>
      <c r="D100" s="20"/>
      <c r="E100" s="20"/>
      <c r="F100" s="20"/>
      <c r="G100" s="20"/>
      <c r="H100" s="20"/>
    </row>
    <row r="101" spans="2:8" ht="12.75">
      <c r="B101" s="20"/>
      <c r="C101" s="20"/>
      <c r="D101" s="20"/>
      <c r="E101" s="20"/>
      <c r="F101" s="20"/>
      <c r="G101" s="20"/>
      <c r="H101" s="20"/>
    </row>
    <row r="102" spans="2:8" ht="12.75">
      <c r="B102" s="20"/>
      <c r="C102" s="20"/>
      <c r="D102" s="20"/>
      <c r="E102" s="20"/>
      <c r="F102" s="20"/>
      <c r="G102" s="20"/>
      <c r="H102" s="20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8" ht="12.75">
      <c r="B104" s="20"/>
      <c r="C104" s="20"/>
      <c r="D104" s="20"/>
      <c r="E104" s="20"/>
      <c r="F104" s="20"/>
      <c r="G104" s="20"/>
      <c r="H104" s="20"/>
    </row>
    <row r="105" spans="2:8" ht="12.75">
      <c r="B105" s="20"/>
      <c r="C105" s="20"/>
      <c r="D105" s="20"/>
      <c r="E105" s="20"/>
      <c r="F105" s="20"/>
      <c r="G105" s="20"/>
      <c r="H105" s="20"/>
    </row>
    <row r="106" spans="2:8" ht="12.75">
      <c r="B106" s="20"/>
      <c r="C106" s="20"/>
      <c r="D106" s="20"/>
      <c r="E106" s="20"/>
      <c r="F106" s="20"/>
      <c r="G106" s="20"/>
      <c r="H106" s="20"/>
    </row>
    <row r="107" spans="2:8" ht="12.75">
      <c r="B107" s="20"/>
      <c r="C107" s="20"/>
      <c r="D107" s="20"/>
      <c r="E107" s="20"/>
      <c r="F107" s="20"/>
      <c r="G107" s="20"/>
      <c r="H107" s="20"/>
    </row>
    <row r="108" spans="2:8" ht="12.75">
      <c r="B108" s="20"/>
      <c r="C108" s="20"/>
      <c r="D108" s="20"/>
      <c r="E108" s="20"/>
      <c r="F108" s="20"/>
      <c r="G108" s="20"/>
      <c r="H108" s="20"/>
    </row>
    <row r="109" spans="2:8" ht="12.75">
      <c r="B109" s="20"/>
      <c r="C109" s="20"/>
      <c r="D109" s="20"/>
      <c r="E109" s="20"/>
      <c r="F109" s="20"/>
      <c r="G109" s="20"/>
      <c r="H109" s="20"/>
    </row>
    <row r="110" spans="2:8" ht="12.75">
      <c r="B110" s="20"/>
      <c r="C110" s="20"/>
      <c r="D110" s="20"/>
      <c r="E110" s="20"/>
      <c r="F110" s="20"/>
      <c r="G110" s="20"/>
      <c r="H110" s="20"/>
    </row>
    <row r="111" spans="2:8" ht="12.75">
      <c r="B111" s="20"/>
      <c r="C111" s="20"/>
      <c r="D111" s="20"/>
      <c r="E111" s="20"/>
      <c r="F111" s="20"/>
      <c r="G111" s="20"/>
      <c r="H111" s="20"/>
    </row>
    <row r="112" spans="2:8" ht="12.75">
      <c r="B112" s="20"/>
      <c r="C112" s="20"/>
      <c r="D112" s="20"/>
      <c r="E112" s="20"/>
      <c r="F112" s="20"/>
      <c r="G112" s="20"/>
      <c r="H112" s="20"/>
    </row>
    <row r="113" spans="2:8" ht="12.75">
      <c r="B113" s="20"/>
      <c r="C113" s="20"/>
      <c r="D113" s="20"/>
      <c r="E113" s="20"/>
      <c r="F113" s="20"/>
      <c r="G113" s="20"/>
      <c r="H113" s="20"/>
    </row>
    <row r="114" spans="2:8" ht="12.75">
      <c r="B114" s="20"/>
      <c r="C114" s="20"/>
      <c r="D114" s="20"/>
      <c r="E114" s="20"/>
      <c r="F114" s="20"/>
      <c r="G114" s="20"/>
      <c r="H114" s="20"/>
    </row>
    <row r="115" spans="2:8" ht="12.75">
      <c r="B115" s="20"/>
      <c r="C115" s="20"/>
      <c r="D115" s="20"/>
      <c r="E115" s="20"/>
      <c r="F115" s="20"/>
      <c r="G115" s="20"/>
      <c r="H115" s="20"/>
    </row>
    <row r="116" spans="2:8" ht="12.75">
      <c r="B116" s="20"/>
      <c r="C116" s="20"/>
      <c r="D116" s="20"/>
      <c r="E116" s="20"/>
      <c r="F116" s="20"/>
      <c r="G116" s="20"/>
      <c r="H116" s="20"/>
    </row>
    <row r="117" spans="2:8" ht="12.75">
      <c r="B117" s="20"/>
      <c r="C117" s="20"/>
      <c r="D117" s="20"/>
      <c r="E117" s="20"/>
      <c r="F117" s="20"/>
      <c r="G117" s="20"/>
      <c r="H117" s="20"/>
    </row>
    <row r="118" spans="2:8" ht="12.75">
      <c r="B118" s="20"/>
      <c r="C118" s="20"/>
      <c r="D118" s="20"/>
      <c r="E118" s="20"/>
      <c r="F118" s="20"/>
      <c r="G118" s="20"/>
      <c r="H118" s="20"/>
    </row>
    <row r="119" spans="2:8" ht="12.75">
      <c r="B119" s="20"/>
      <c r="C119" s="20"/>
      <c r="D119" s="20"/>
      <c r="E119" s="20"/>
      <c r="F119" s="20"/>
      <c r="G119" s="20"/>
      <c r="H119" s="20"/>
    </row>
    <row r="120" spans="2:8" ht="12.75">
      <c r="B120" s="20"/>
      <c r="C120" s="20"/>
      <c r="D120" s="20"/>
      <c r="E120" s="20"/>
      <c r="F120" s="20"/>
      <c r="G120" s="20"/>
      <c r="H120" s="20"/>
    </row>
    <row r="121" spans="2:8" ht="12.75">
      <c r="B121" s="20"/>
      <c r="C121" s="20"/>
      <c r="D121" s="20"/>
      <c r="E121" s="20"/>
      <c r="F121" s="20"/>
      <c r="G121" s="20"/>
      <c r="H121" s="20"/>
    </row>
    <row r="122" spans="2:8" ht="12.75">
      <c r="B122" s="20"/>
      <c r="C122" s="20"/>
      <c r="D122" s="20"/>
      <c r="E122" s="20"/>
      <c r="F122" s="20"/>
      <c r="G122" s="20"/>
      <c r="H122" s="20"/>
    </row>
    <row r="123" spans="2:8" ht="12.75">
      <c r="B123" s="20"/>
      <c r="C123" s="20"/>
      <c r="D123" s="20"/>
      <c r="E123" s="20"/>
      <c r="F123" s="20"/>
      <c r="G123" s="20"/>
      <c r="H123" s="20"/>
    </row>
    <row r="124" spans="2:8" ht="12.75">
      <c r="B124" s="20"/>
      <c r="C124" s="20"/>
      <c r="D124" s="20"/>
      <c r="E124" s="20"/>
      <c r="F124" s="20"/>
      <c r="G124" s="20"/>
      <c r="H124" s="20"/>
    </row>
    <row r="125" spans="2:8" ht="12.75">
      <c r="B125" s="20"/>
      <c r="C125" s="20"/>
      <c r="D125" s="20"/>
      <c r="E125" s="20"/>
      <c r="F125" s="20"/>
      <c r="G125" s="20"/>
      <c r="H125" s="20"/>
    </row>
    <row r="126" spans="2:8" ht="12.75">
      <c r="B126" s="20"/>
      <c r="C126" s="20"/>
      <c r="D126" s="20"/>
      <c r="E126" s="20"/>
      <c r="F126" s="20"/>
      <c r="G126" s="20"/>
      <c r="H126" s="20"/>
    </row>
    <row r="127" spans="2:8" ht="12.75">
      <c r="B127" s="20"/>
      <c r="C127" s="20"/>
      <c r="D127" s="20"/>
      <c r="E127" s="20"/>
      <c r="F127" s="20"/>
      <c r="G127" s="20"/>
      <c r="H127" s="20"/>
    </row>
    <row r="128" spans="2:8" ht="12.75">
      <c r="B128" s="20"/>
      <c r="C128" s="20"/>
      <c r="D128" s="20"/>
      <c r="E128" s="20"/>
      <c r="F128" s="20"/>
      <c r="G128" s="20"/>
      <c r="H128" s="20"/>
    </row>
    <row r="129" spans="2:8" ht="12.75">
      <c r="B129" s="20"/>
      <c r="C129" s="20"/>
      <c r="D129" s="20"/>
      <c r="E129" s="20"/>
      <c r="F129" s="20"/>
      <c r="G129" s="20"/>
      <c r="H129" s="20"/>
    </row>
    <row r="130" spans="2:8" ht="12.75">
      <c r="B130" s="20"/>
      <c r="C130" s="20"/>
      <c r="D130" s="20"/>
      <c r="E130" s="20"/>
      <c r="F130" s="20"/>
      <c r="G130" s="20"/>
      <c r="H130" s="20"/>
    </row>
    <row r="131" spans="2:8" ht="12.75">
      <c r="B131" s="20"/>
      <c r="C131" s="20"/>
      <c r="D131" s="20"/>
      <c r="E131" s="20"/>
      <c r="F131" s="20"/>
      <c r="G131" s="20"/>
      <c r="H131" s="20"/>
    </row>
    <row r="132" spans="2:8" ht="12.75">
      <c r="B132" s="20"/>
      <c r="C132" s="20"/>
      <c r="D132" s="20"/>
      <c r="E132" s="20"/>
      <c r="F132" s="20"/>
      <c r="G132" s="20"/>
      <c r="H132" s="20"/>
    </row>
    <row r="133" spans="2:8" ht="12.75">
      <c r="B133" s="20"/>
      <c r="C133" s="20"/>
      <c r="D133" s="20"/>
      <c r="E133" s="20"/>
      <c r="F133" s="20"/>
      <c r="G133" s="20"/>
      <c r="H133" s="20"/>
    </row>
    <row r="134" spans="2:8" ht="12.75">
      <c r="B134" s="20"/>
      <c r="C134" s="20"/>
      <c r="D134" s="20"/>
      <c r="E134" s="20"/>
      <c r="F134" s="20"/>
      <c r="G134" s="20"/>
      <c r="H134" s="20"/>
    </row>
    <row r="135" spans="2:8" ht="12.75">
      <c r="B135" s="20"/>
      <c r="C135" s="20"/>
      <c r="D135" s="20"/>
      <c r="E135" s="20"/>
      <c r="F135" s="20"/>
      <c r="G135" s="20"/>
      <c r="H135" s="20"/>
    </row>
    <row r="136" spans="2:8" ht="12.75">
      <c r="B136" s="20"/>
      <c r="C136" s="20"/>
      <c r="D136" s="20"/>
      <c r="E136" s="20"/>
      <c r="F136" s="20"/>
      <c r="G136" s="20"/>
      <c r="H136" s="20"/>
    </row>
    <row r="137" spans="2:8" ht="12.75">
      <c r="B137" s="20"/>
      <c r="C137" s="20"/>
      <c r="D137" s="20"/>
      <c r="E137" s="20"/>
      <c r="F137" s="20"/>
      <c r="G137" s="20"/>
      <c r="H137" s="20"/>
    </row>
    <row r="138" spans="2:8" ht="12.75">
      <c r="B138" s="20"/>
      <c r="C138" s="20"/>
      <c r="D138" s="20"/>
      <c r="E138" s="20"/>
      <c r="F138" s="20"/>
      <c r="G138" s="20"/>
      <c r="H138" s="20"/>
    </row>
    <row r="139" spans="2:8" ht="12.75">
      <c r="B139" s="20"/>
      <c r="C139" s="20"/>
      <c r="D139" s="20"/>
      <c r="E139" s="20"/>
      <c r="F139" s="20"/>
      <c r="G139" s="20"/>
      <c r="H139" s="20"/>
    </row>
    <row r="140" spans="2:8" ht="12.75">
      <c r="B140" s="20"/>
      <c r="C140" s="20"/>
      <c r="D140" s="20"/>
      <c r="E140" s="20"/>
      <c r="F140" s="20"/>
      <c r="G140" s="20"/>
      <c r="H140" s="20"/>
    </row>
    <row r="141" spans="2:8" ht="12.75">
      <c r="B141" s="20"/>
      <c r="C141" s="20"/>
      <c r="D141" s="20"/>
      <c r="E141" s="20"/>
      <c r="F141" s="20"/>
      <c r="G141" s="20"/>
      <c r="H141" s="20"/>
    </row>
    <row r="142" spans="2:8" ht="12.75">
      <c r="B142" s="20"/>
      <c r="C142" s="20"/>
      <c r="D142" s="20"/>
      <c r="E142" s="20"/>
      <c r="F142" s="20"/>
      <c r="G142" s="20"/>
      <c r="H142" s="20"/>
    </row>
    <row r="143" spans="2:8" ht="12.75">
      <c r="B143" s="20"/>
      <c r="C143" s="20"/>
      <c r="D143" s="20"/>
      <c r="E143" s="20"/>
      <c r="F143" s="20"/>
      <c r="G143" s="20"/>
      <c r="H143" s="20"/>
    </row>
    <row r="144" spans="2:8" ht="12.75">
      <c r="B144" s="20"/>
      <c r="C144" s="20"/>
      <c r="D144" s="20"/>
      <c r="E144" s="20"/>
      <c r="F144" s="20"/>
      <c r="G144" s="20"/>
      <c r="H144" s="20"/>
    </row>
    <row r="145" spans="2:8" ht="12.75">
      <c r="B145" s="20"/>
      <c r="C145" s="20"/>
      <c r="D145" s="20"/>
      <c r="E145" s="20"/>
      <c r="F145" s="20"/>
      <c r="G145" s="20"/>
      <c r="H145" s="20"/>
    </row>
    <row r="146" spans="2:8" ht="12.75">
      <c r="B146" s="20"/>
      <c r="C146" s="20"/>
      <c r="D146" s="20"/>
      <c r="E146" s="20"/>
      <c r="F146" s="20"/>
      <c r="G146" s="20"/>
      <c r="H146" s="20"/>
    </row>
    <row r="147" spans="2:8" ht="12.75">
      <c r="B147" s="20"/>
      <c r="C147" s="20"/>
      <c r="D147" s="20"/>
      <c r="E147" s="20"/>
      <c r="F147" s="20"/>
      <c r="G147" s="20"/>
      <c r="H147" s="20"/>
    </row>
    <row r="148" spans="2:8" ht="12.75">
      <c r="B148" s="20"/>
      <c r="C148" s="20"/>
      <c r="D148" s="20"/>
      <c r="E148" s="20"/>
      <c r="F148" s="20"/>
      <c r="G148" s="20"/>
      <c r="H148" s="20"/>
    </row>
    <row r="149" spans="2:8" ht="12.75">
      <c r="B149" s="20"/>
      <c r="C149" s="20"/>
      <c r="D149" s="20"/>
      <c r="E149" s="20"/>
      <c r="F149" s="20"/>
      <c r="G149" s="20"/>
      <c r="H149" s="20"/>
    </row>
    <row r="150" spans="2:8" ht="12.75">
      <c r="B150" s="20"/>
      <c r="C150" s="20"/>
      <c r="D150" s="20"/>
      <c r="E150" s="20"/>
      <c r="F150" s="20"/>
      <c r="G150" s="20"/>
      <c r="H150" s="20"/>
    </row>
    <row r="151" spans="2:8" ht="12.75">
      <c r="B151" s="20"/>
      <c r="C151" s="20"/>
      <c r="D151" s="20"/>
      <c r="E151" s="20"/>
      <c r="F151" s="20"/>
      <c r="G151" s="20"/>
      <c r="H151" s="20"/>
    </row>
    <row r="152" spans="2:8" ht="12.75">
      <c r="B152" s="20"/>
      <c r="C152" s="20"/>
      <c r="D152" s="20"/>
      <c r="E152" s="20"/>
      <c r="F152" s="20"/>
      <c r="G152" s="20"/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</sheetData>
  <sheetProtection selectLockedCells="1" selectUnlockedCells="1"/>
  <mergeCells count="1">
    <mergeCell ref="A53:B53"/>
  </mergeCells>
  <printOptions/>
  <pageMargins left="0.7875" right="0.7875" top="0.2361111111111111" bottom="0.236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 Шетинкино</cp:lastModifiedBy>
  <cp:lastPrinted>2016-04-06T03:00:25Z</cp:lastPrinted>
  <dcterms:created xsi:type="dcterms:W3CDTF">2015-02-10T03:30:19Z</dcterms:created>
  <dcterms:modified xsi:type="dcterms:W3CDTF">2016-04-06T03:04:42Z</dcterms:modified>
  <cp:category/>
  <cp:version/>
  <cp:contentType/>
  <cp:contentStatus/>
</cp:coreProperties>
</file>